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UMAPAC GENERADOR CP 2020\IMPRESOS 2000\"/>
    </mc:Choice>
  </mc:AlternateContent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N46" i="1"/>
  <c r="N29" i="1"/>
  <c r="M46" i="1"/>
  <c r="M29" i="1"/>
  <c r="L46" i="1"/>
  <c r="L29" i="1"/>
  <c r="K29" i="1"/>
  <c r="K46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N7" i="1"/>
  <c r="M7" i="1"/>
  <c r="L7" i="1"/>
  <c r="K7" i="1"/>
  <c r="G46" i="1"/>
  <c r="F46" i="1"/>
  <c r="E46" i="1"/>
  <c r="G29" i="1"/>
  <c r="G48" i="1" s="1"/>
  <c r="F29" i="1"/>
  <c r="F48" i="1" s="1"/>
  <c r="E29" i="1"/>
  <c r="E48" i="1" s="1"/>
  <c r="H29" i="1"/>
  <c r="H46" i="1"/>
  <c r="J46" i="1"/>
  <c r="I46" i="1"/>
  <c r="J29" i="1"/>
  <c r="I29" i="1"/>
  <c r="I48" i="1" s="1"/>
  <c r="H48" i="1" l="1"/>
  <c r="J48" i="1"/>
</calcChain>
</file>

<file path=xl/sharedStrings.xml><?xml version="1.0" encoding="utf-8"?>
<sst xmlns="http://schemas.openxmlformats.org/spreadsheetml/2006/main" count="110" uniqueCount="93">
  <si>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</si>
  <si>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</si>
  <si>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</si>
  <si>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</si>
  <si>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</si>
  <si>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</si>
  <si>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</si>
  <si>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</si>
  <si>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</si>
  <si>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</si>
  <si>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</si>
  <si>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</si>
  <si>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</si>
  <si>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</si>
  <si>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</si>
  <si>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</si>
  <si>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</si>
  <si>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</si>
  <si>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</si>
  <si>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</si>
  <si>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</si>
  <si>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</si>
  <si>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</si>
  <si>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</si>
  <si>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</si>
  <si>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</si>
  <si>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</si>
  <si>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</si>
  <si>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</si>
  <si>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</si>
  <si>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</si>
  <si>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</si>
  <si>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</si>
  <si>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</si>
  <si>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</si>
  <si>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</si>
  <si>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</si>
  <si>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</si>
  <si>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</si>
  <si>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</si>
  <si>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PROGRAMAS DE INVERSIÓN</t>
  </si>
  <si>
    <t>PROGRAMA DE INVERSIÓN DE ADQUISICIONES</t>
  </si>
  <si>
    <t>E0001</t>
  </si>
  <si>
    <t>PROGRAMA DE OPERACIÓN</t>
  </si>
  <si>
    <t>Muebles de oficina y estantería</t>
  </si>
  <si>
    <t>Automóviles y camiones</t>
  </si>
  <si>
    <t>Otro equipo de transporte</t>
  </si>
  <si>
    <t>Maquinaria y equipo de construccion</t>
  </si>
  <si>
    <t>Equipo de comunicación y telecomunicacion</t>
  </si>
  <si>
    <t>Otros equipos</t>
  </si>
  <si>
    <t>E0002</t>
  </si>
  <si>
    <t>PROGRAMA DE DIRECCION GENERAL</t>
  </si>
  <si>
    <t>Concesiones</t>
  </si>
  <si>
    <t>E0003</t>
  </si>
  <si>
    <t>PROGRAMA DE RECURSOS HUMANOS</t>
  </si>
  <si>
    <t>Computadoras y equipo periférico</t>
  </si>
  <si>
    <t>E0004</t>
  </si>
  <si>
    <t>PROGRAMA DE CONTABILIDAD</t>
  </si>
  <si>
    <t>E0005</t>
  </si>
  <si>
    <t>PROGRAMA DE COMERCIALIZACION</t>
  </si>
  <si>
    <t>Camaras fotograficas y de video</t>
  </si>
  <si>
    <t>E0006</t>
  </si>
  <si>
    <t>PROGRAMA DE INFORMATICA</t>
  </si>
  <si>
    <t>Software</t>
  </si>
  <si>
    <t>E0007</t>
  </si>
  <si>
    <t>PROGRAMA DE SANEAMIENTO</t>
  </si>
  <si>
    <t>Equipo para uso médico dental y para laboratorio</t>
  </si>
  <si>
    <t>E0008</t>
  </si>
  <si>
    <t>PROGRAMA DE COMUNICACIÓN</t>
  </si>
  <si>
    <t>Sistemas de aire acondicionado calefacción y refr</t>
  </si>
  <si>
    <t>TOTAL PROGRAMA DE INVERSIÓN DE ADQUISICIONES</t>
  </si>
  <si>
    <t>PROYECTOS DE INVERSIÓN</t>
  </si>
  <si>
    <t>PROGRAMA DE INVERSIÓN DE INFRAESTRUCTURA</t>
  </si>
  <si>
    <t>Estudios e investigaciones</t>
  </si>
  <si>
    <t>E0009</t>
  </si>
  <si>
    <t>PROGRAMA DE INGENIERIA Y PLANEACION</t>
  </si>
  <si>
    <t>Constr obras p abastecde agua petróleo gas el</t>
  </si>
  <si>
    <t>Otras construcc de ingeniería civil u obra pesada</t>
  </si>
  <si>
    <t>K0001</t>
  </si>
  <si>
    <t>RED DE AGUA</t>
  </si>
  <si>
    <t>K0002</t>
  </si>
  <si>
    <t>RED ALCANTARILLADO</t>
  </si>
  <si>
    <t>K0003</t>
  </si>
  <si>
    <t>OBRAS PRODDER</t>
  </si>
  <si>
    <t>K0005</t>
  </si>
  <si>
    <t>EDIFICACIONES</t>
  </si>
  <si>
    <t>Instalaciones y equipamiento en construcciones</t>
  </si>
  <si>
    <t>K0006</t>
  </si>
  <si>
    <t>PROSANEAR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</si>
  <si>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</si>
  <si>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</si>
  <si>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</si>
  <si>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>JUNTA MUNICIPAL DE AGUA POTABLE Y ALCANTARILLADO DE CORTAZAR, GTO.
PROGRAGAMAS Y PROYECTOS DE INVERSIÓN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</si>
</sst>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0_ ;\-0\ 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2" fillId="0" borderId="10" xfId="0" applyFont="1" applyFill="1" applyBorder="1"/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165" fontId="5" fillId="0" borderId="0" xfId="0" applyNumberFormat="1" applyFont="1" applyFill="1" applyBorder="1" applyAlignment="1" applyProtection="1">
      <alignment horizontal="left" vertical="top" wrapText="1"/>
    </xf>
    <xf numFmtId="0" fontId="9" fillId="0" borderId="10" xfId="0" applyFont="1" applyFill="1" applyBorder="1"/>
    <xf numFmtId="0" fontId="9" fillId="0" borderId="0" xfId="0" applyFont="1" applyFill="1" applyBorder="1"/>
    <xf numFmtId="0" fontId="1" fillId="0" borderId="0" xfId="0" applyFont="1" applyFill="1" applyBorder="1" applyAlignment="1" applyProtection="1">
      <alignment horizontal="left" wrapText="1"/>
    </xf>
    <xf numFmtId="44" fontId="1" fillId="0" borderId="0" xfId="17" applyFont="1" applyFill="1" applyBorder="1" applyAlignment="1" applyProtection="1">
      <alignment vertical="top" wrapText="1"/>
    </xf>
    <xf numFmtId="9" fontId="1" fillId="0" borderId="0" xfId="18" applyFont="1" applyFill="1" applyBorder="1" applyAlignment="1" applyProtection="1">
      <alignment horizontal="center" vertical="top" wrapText="1"/>
    </xf>
    <xf numFmtId="9" fontId="1" fillId="0" borderId="9" xfId="18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44" fontId="5" fillId="0" borderId="0" xfId="17" applyFont="1" applyFill="1" applyBorder="1" applyAlignment="1" applyProtection="1">
      <alignment horizontal="left" vertical="top" wrapText="1"/>
    </xf>
    <xf numFmtId="9" fontId="5" fillId="0" borderId="0" xfId="18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43" fontId="5" fillId="5" borderId="3" xfId="0" applyNumberFormat="1" applyFont="1" applyFill="1" applyBorder="1" applyAlignment="1" applyProtection="1">
      <alignment horizontal="right" vertical="center" wrapText="1"/>
    </xf>
    <xf numFmtId="9" fontId="5" fillId="5" borderId="3" xfId="18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/>
    <xf numFmtId="0" fontId="9" fillId="0" borderId="12" xfId="0" applyFont="1" applyFill="1" applyBorder="1"/>
    <xf numFmtId="0" fontId="1" fillId="0" borderId="12" xfId="0" applyFont="1" applyFill="1" applyBorder="1" applyAlignment="1" applyProtection="1">
      <alignment horizontal="left" vertical="top" wrapText="1"/>
    </xf>
    <xf numFmtId="0" fontId="1" fillId="0" borderId="12" xfId="0" applyFont="1" applyFill="1" applyBorder="1" applyAlignment="1" applyProtection="1">
      <alignment horizontal="center" vertical="top" wrapText="1"/>
    </xf>
    <xf numFmtId="43" fontId="5" fillId="7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12" fillId="0" borderId="8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0" fontId="1" fillId="0" borderId="0" xfId="17" applyNumberFormat="1" applyFont="1" applyFill="1" applyBorder="1" applyAlignment="1" applyProtection="1">
      <alignment vertical="top" wrapText="1"/>
    </xf>
    <xf numFmtId="166" fontId="1" fillId="0" borderId="0" xfId="17" applyNumberFormat="1" applyFont="1" applyFill="1" applyBorder="1" applyAlignment="1" applyProtection="1">
      <alignment vertical="top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5" fillId="0" borderId="8" xfId="0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horizontal="right" vertical="center" wrapText="1"/>
    </xf>
    <xf numFmtId="0" fontId="0" fillId="0" borderId="14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9" fillId="0" borderId="8" xfId="0" applyFont="1" applyFill="1" applyBorder="1"/>
    <xf numFmtId="0" fontId="1" fillId="0" borderId="8" xfId="0" applyFont="1" applyFill="1" applyBorder="1" applyAlignment="1" applyProtection="1">
      <alignment horizontal="left" vertical="top" wrapText="1"/>
    </xf>
    <xf numFmtId="0" fontId="0" fillId="0" borderId="10" xfId="0" applyFont="1" applyBorder="1" applyProtection="1">
      <protection locked="0"/>
    </xf>
    <xf numFmtId="0" fontId="9" fillId="0" borderId="2" xfId="0" applyFont="1" applyBorder="1"/>
    <xf numFmtId="0" fontId="9" fillId="0" borderId="3" xfId="0" applyFont="1" applyBorder="1"/>
    <xf numFmtId="0" fontId="1" fillId="6" borderId="3" xfId="0" applyFont="1" applyFill="1" applyBorder="1" applyAlignment="1" applyProtection="1">
      <alignment horizontal="left" vertical="top" wrapText="1"/>
    </xf>
    <xf numFmtId="0" fontId="1" fillId="6" borderId="3" xfId="0" applyFont="1" applyFill="1" applyBorder="1" applyAlignment="1" applyProtection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5" width="15.5" style="4" bestFit="1" customWidth="1"/>
    <col min="6" max="6" width="16.5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3" t="s">
        <v>92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12" customHeight="1" x14ac:dyDescent="0.2">
      <c r="A4" s="67"/>
      <c r="B4" s="61" t="s">
        <v>40</v>
      </c>
      <c r="C4" s="68"/>
      <c r="D4" s="68"/>
      <c r="E4" s="61"/>
      <c r="F4" s="61"/>
      <c r="G4" s="69"/>
      <c r="H4" s="69"/>
      <c r="I4" s="70"/>
      <c r="J4" s="70"/>
      <c r="K4" s="69"/>
      <c r="L4" s="69"/>
      <c r="M4" s="68"/>
      <c r="N4" s="71"/>
    </row>
    <row r="5" spans="1:14" ht="12.75" x14ac:dyDescent="0.2">
      <c r="A5" s="26"/>
      <c r="B5" s="27" t="s">
        <v>41</v>
      </c>
      <c r="C5" s="27"/>
      <c r="D5" s="24"/>
      <c r="E5" s="28"/>
      <c r="F5" s="29"/>
      <c r="G5" s="29"/>
      <c r="H5" s="29"/>
      <c r="I5" s="29"/>
      <c r="J5" s="29"/>
      <c r="K5" s="29"/>
      <c r="L5" s="29"/>
      <c r="M5" s="72"/>
      <c r="N5" s="73"/>
    </row>
    <row r="6" spans="1:14" ht="12.75" x14ac:dyDescent="0.2">
      <c r="A6" s="26"/>
      <c r="B6" s="25"/>
      <c r="C6" s="25"/>
      <c r="D6" s="30"/>
      <c r="E6" s="31"/>
      <c r="F6" s="32"/>
      <c r="G6" s="32"/>
      <c r="H6" s="32"/>
      <c r="I6" s="32"/>
      <c r="J6" s="32"/>
      <c r="K6" s="29"/>
      <c r="L6" s="29"/>
      <c r="M6" s="72"/>
      <c r="N6" s="73"/>
    </row>
    <row r="7" spans="1:14" x14ac:dyDescent="0.2">
      <c r="A7" s="62" t="s">
        <v>42</v>
      </c>
      <c r="B7" s="35" t="s">
        <v>43</v>
      </c>
      <c r="C7" s="31" t="s">
        <v>44</v>
      </c>
      <c r="D7" s="30">
        <v>5111</v>
      </c>
      <c r="E7" s="36">
        <v>0</v>
      </c>
      <c r="F7" s="36">
        <v>6550.86</v>
      </c>
      <c r="G7" s="36">
        <v>6550.86</v>
      </c>
      <c r="H7" s="65">
        <v>0</v>
      </c>
      <c r="I7" s="65">
        <v>1</v>
      </c>
      <c r="J7" s="65">
        <v>1</v>
      </c>
      <c r="K7" s="37">
        <f>IFERROR(G7/E7,0)</f>
        <v>0</v>
      </c>
      <c r="L7" s="37">
        <f>IFERROR(G7/F7,0)</f>
        <v>1</v>
      </c>
      <c r="M7" s="37">
        <f>IFERROR(J7/H7,0)</f>
        <v>0</v>
      </c>
      <c r="N7" s="38">
        <f>IFERROR(J7/I7,0)</f>
        <v>1</v>
      </c>
    </row>
    <row r="8" spans="1:14" x14ac:dyDescent="0.2">
      <c r="A8" s="33"/>
      <c r="B8" s="35"/>
      <c r="C8" s="31" t="s">
        <v>45</v>
      </c>
      <c r="D8" s="30">
        <v>5411</v>
      </c>
      <c r="E8" s="36">
        <v>289000</v>
      </c>
      <c r="F8" s="36">
        <v>0</v>
      </c>
      <c r="G8" s="36">
        <v>0</v>
      </c>
      <c r="H8" s="65">
        <v>1</v>
      </c>
      <c r="I8" s="65">
        <v>0</v>
      </c>
      <c r="J8" s="65">
        <v>0</v>
      </c>
      <c r="K8" s="37">
        <f t="shared" ref="K8:K26" si="0">IFERROR(G8/E8,0)</f>
        <v>0</v>
      </c>
      <c r="L8" s="37">
        <f t="shared" ref="L8:L26" si="1">IFERROR(G8/F8,0)</f>
        <v>0</v>
      </c>
      <c r="M8" s="37">
        <f t="shared" ref="M8:M26" si="2">IFERROR(J8/H8,0)</f>
        <v>0</v>
      </c>
      <c r="N8" s="38">
        <f t="shared" ref="N8:N26" si="3">IFERROR(J8/I8,0)</f>
        <v>0</v>
      </c>
    </row>
    <row r="9" spans="1:14" x14ac:dyDescent="0.2">
      <c r="A9" s="33"/>
      <c r="B9" s="35"/>
      <c r="C9" s="31" t="s">
        <v>46</v>
      </c>
      <c r="D9" s="30">
        <v>5491</v>
      </c>
      <c r="E9" s="36">
        <v>31000</v>
      </c>
      <c r="F9" s="36">
        <v>35336.21</v>
      </c>
      <c r="G9" s="36">
        <v>35336.21</v>
      </c>
      <c r="H9" s="65">
        <v>1</v>
      </c>
      <c r="I9" s="65">
        <v>1</v>
      </c>
      <c r="J9" s="65">
        <v>1</v>
      </c>
      <c r="K9" s="37">
        <f t="shared" si="0"/>
        <v>1.1398777419354837</v>
      </c>
      <c r="L9" s="37">
        <f t="shared" si="1"/>
        <v>1</v>
      </c>
      <c r="M9" s="37">
        <f t="shared" si="2"/>
        <v>1</v>
      </c>
      <c r="N9" s="38">
        <f t="shared" si="3"/>
        <v>1</v>
      </c>
    </row>
    <row r="10" spans="1:14" x14ac:dyDescent="0.2">
      <c r="A10" s="33"/>
      <c r="B10" s="35"/>
      <c r="C10" s="31" t="s">
        <v>47</v>
      </c>
      <c r="D10" s="30">
        <v>5631</v>
      </c>
      <c r="E10" s="36">
        <v>55000</v>
      </c>
      <c r="F10" s="36">
        <v>62286</v>
      </c>
      <c r="G10" s="36">
        <v>62286</v>
      </c>
      <c r="H10" s="65">
        <v>2</v>
      </c>
      <c r="I10" s="65">
        <v>2</v>
      </c>
      <c r="J10" s="65">
        <v>2</v>
      </c>
      <c r="K10" s="37">
        <f t="shared" si="0"/>
        <v>1.1324727272727273</v>
      </c>
      <c r="L10" s="37">
        <f t="shared" si="1"/>
        <v>1</v>
      </c>
      <c r="M10" s="37">
        <f t="shared" si="2"/>
        <v>1</v>
      </c>
      <c r="N10" s="38">
        <f t="shared" si="3"/>
        <v>1</v>
      </c>
    </row>
    <row r="11" spans="1:14" ht="22.5" x14ac:dyDescent="0.2">
      <c r="A11" s="33"/>
      <c r="B11" s="35"/>
      <c r="C11" s="31" t="s">
        <v>48</v>
      </c>
      <c r="D11" s="30">
        <v>5651</v>
      </c>
      <c r="E11" s="36">
        <v>23400</v>
      </c>
      <c r="F11" s="36">
        <v>10345</v>
      </c>
      <c r="G11" s="36">
        <v>10345</v>
      </c>
      <c r="H11" s="65">
        <v>4</v>
      </c>
      <c r="I11" s="65">
        <v>4</v>
      </c>
      <c r="J11" s="65">
        <v>1</v>
      </c>
      <c r="K11" s="37">
        <f t="shared" si="0"/>
        <v>0.44209401709401708</v>
      </c>
      <c r="L11" s="37">
        <f t="shared" si="1"/>
        <v>1</v>
      </c>
      <c r="M11" s="37">
        <f t="shared" si="2"/>
        <v>0.25</v>
      </c>
      <c r="N11" s="38">
        <f t="shared" si="3"/>
        <v>0.25</v>
      </c>
    </row>
    <row r="12" spans="1:14" x14ac:dyDescent="0.2">
      <c r="A12" s="33"/>
      <c r="B12" s="35"/>
      <c r="C12" s="31" t="s">
        <v>49</v>
      </c>
      <c r="D12" s="30">
        <v>5691</v>
      </c>
      <c r="E12" s="36">
        <v>20000</v>
      </c>
      <c r="F12" s="36">
        <v>203266.2</v>
      </c>
      <c r="G12" s="36">
        <v>203266.2</v>
      </c>
      <c r="H12" s="65">
        <v>1</v>
      </c>
      <c r="I12" s="65">
        <v>2</v>
      </c>
      <c r="J12" s="65">
        <v>2</v>
      </c>
      <c r="K12" s="37">
        <f t="shared" si="0"/>
        <v>10.163310000000001</v>
      </c>
      <c r="L12" s="37">
        <f t="shared" si="1"/>
        <v>1</v>
      </c>
      <c r="M12" s="37">
        <f t="shared" si="2"/>
        <v>2</v>
      </c>
      <c r="N12" s="38">
        <f t="shared" si="3"/>
        <v>1</v>
      </c>
    </row>
    <row r="13" spans="1:14" ht="22.5" x14ac:dyDescent="0.2">
      <c r="A13" s="62" t="s">
        <v>50</v>
      </c>
      <c r="B13" s="35" t="s">
        <v>51</v>
      </c>
      <c r="C13" s="31" t="s">
        <v>52</v>
      </c>
      <c r="D13" s="30">
        <v>5951</v>
      </c>
      <c r="E13" s="36">
        <v>100000</v>
      </c>
      <c r="F13" s="36">
        <v>0</v>
      </c>
      <c r="G13" s="36">
        <v>0</v>
      </c>
      <c r="H13" s="65">
        <v>1</v>
      </c>
      <c r="I13" s="65">
        <v>0</v>
      </c>
      <c r="J13" s="65">
        <v>0</v>
      </c>
      <c r="K13" s="37">
        <f t="shared" si="0"/>
        <v>0</v>
      </c>
      <c r="L13" s="37">
        <f t="shared" si="1"/>
        <v>0</v>
      </c>
      <c r="M13" s="37">
        <f t="shared" si="2"/>
        <v>0</v>
      </c>
      <c r="N13" s="38">
        <f t="shared" si="3"/>
        <v>0</v>
      </c>
    </row>
    <row r="14" spans="1:14" ht="22.5" x14ac:dyDescent="0.2">
      <c r="A14" s="62" t="s">
        <v>53</v>
      </c>
      <c r="B14" s="35" t="s">
        <v>54</v>
      </c>
      <c r="C14" s="31" t="s">
        <v>55</v>
      </c>
      <c r="D14" s="30">
        <v>5151</v>
      </c>
      <c r="E14" s="36">
        <v>8000</v>
      </c>
      <c r="F14" s="36">
        <v>0</v>
      </c>
      <c r="G14" s="36">
        <v>0</v>
      </c>
      <c r="H14" s="65">
        <v>1</v>
      </c>
      <c r="I14" s="65">
        <v>0</v>
      </c>
      <c r="J14" s="65">
        <v>0</v>
      </c>
      <c r="K14" s="37">
        <f t="shared" si="0"/>
        <v>0</v>
      </c>
      <c r="L14" s="37">
        <f t="shared" si="1"/>
        <v>0</v>
      </c>
      <c r="M14" s="37">
        <f t="shared" si="2"/>
        <v>0</v>
      </c>
      <c r="N14" s="38">
        <f t="shared" si="3"/>
        <v>0</v>
      </c>
    </row>
    <row r="15" spans="1:14" ht="22.5" x14ac:dyDescent="0.2">
      <c r="A15" s="62" t="s">
        <v>56</v>
      </c>
      <c r="B15" s="35" t="s">
        <v>57</v>
      </c>
      <c r="C15" s="31" t="s">
        <v>44</v>
      </c>
      <c r="D15" s="30">
        <v>5111</v>
      </c>
      <c r="E15" s="36">
        <v>0</v>
      </c>
      <c r="F15" s="36">
        <v>38629.31</v>
      </c>
      <c r="G15" s="36">
        <v>38629.31</v>
      </c>
      <c r="H15" s="65">
        <v>0</v>
      </c>
      <c r="I15" s="65">
        <v>8</v>
      </c>
      <c r="J15" s="65">
        <v>8</v>
      </c>
      <c r="K15" s="37">
        <f t="shared" si="0"/>
        <v>0</v>
      </c>
      <c r="L15" s="37">
        <f t="shared" si="1"/>
        <v>1</v>
      </c>
      <c r="M15" s="37">
        <f t="shared" si="2"/>
        <v>0</v>
      </c>
      <c r="N15" s="38">
        <f t="shared" si="3"/>
        <v>1</v>
      </c>
    </row>
    <row r="16" spans="1:14" ht="22.5" x14ac:dyDescent="0.2">
      <c r="A16" s="62" t="s">
        <v>58</v>
      </c>
      <c r="B16" s="35" t="s">
        <v>59</v>
      </c>
      <c r="C16" s="31" t="s">
        <v>55</v>
      </c>
      <c r="D16" s="30">
        <v>5151</v>
      </c>
      <c r="E16" s="36">
        <v>77400</v>
      </c>
      <c r="F16" s="36">
        <v>0</v>
      </c>
      <c r="G16" s="36">
        <v>0</v>
      </c>
      <c r="H16" s="65">
        <v>1</v>
      </c>
      <c r="I16" s="65">
        <v>0</v>
      </c>
      <c r="J16" s="65">
        <v>0</v>
      </c>
      <c r="K16" s="37">
        <f t="shared" si="0"/>
        <v>0</v>
      </c>
      <c r="L16" s="37">
        <f t="shared" si="1"/>
        <v>0</v>
      </c>
      <c r="M16" s="37">
        <f t="shared" si="2"/>
        <v>0</v>
      </c>
      <c r="N16" s="38">
        <f t="shared" si="3"/>
        <v>0</v>
      </c>
    </row>
    <row r="17" spans="1:14" x14ac:dyDescent="0.2">
      <c r="A17" s="62"/>
      <c r="B17" s="35"/>
      <c r="C17" s="31" t="s">
        <v>60</v>
      </c>
      <c r="D17" s="30">
        <v>5231</v>
      </c>
      <c r="E17" s="36">
        <v>6500</v>
      </c>
      <c r="F17" s="36">
        <v>0</v>
      </c>
      <c r="G17" s="36">
        <v>0</v>
      </c>
      <c r="H17" s="65">
        <v>1</v>
      </c>
      <c r="I17" s="65">
        <v>0</v>
      </c>
      <c r="J17" s="65">
        <v>0</v>
      </c>
      <c r="K17" s="37">
        <f t="shared" si="0"/>
        <v>0</v>
      </c>
      <c r="L17" s="37">
        <f t="shared" si="1"/>
        <v>0</v>
      </c>
      <c r="M17" s="37">
        <f t="shared" si="2"/>
        <v>0</v>
      </c>
      <c r="N17" s="38">
        <f t="shared" si="3"/>
        <v>0</v>
      </c>
    </row>
    <row r="18" spans="1:14" x14ac:dyDescent="0.2">
      <c r="A18" s="62"/>
      <c r="B18" s="35"/>
      <c r="C18" s="31" t="s">
        <v>46</v>
      </c>
      <c r="D18" s="30">
        <v>5491</v>
      </c>
      <c r="E18" s="36">
        <v>31000</v>
      </c>
      <c r="F18" s="36">
        <v>0</v>
      </c>
      <c r="G18" s="36">
        <v>0</v>
      </c>
      <c r="H18" s="65">
        <v>1</v>
      </c>
      <c r="I18" s="65">
        <v>0</v>
      </c>
      <c r="J18" s="65">
        <v>0</v>
      </c>
      <c r="K18" s="37">
        <f t="shared" si="0"/>
        <v>0</v>
      </c>
      <c r="L18" s="37">
        <f t="shared" si="1"/>
        <v>0</v>
      </c>
      <c r="M18" s="37">
        <f t="shared" si="2"/>
        <v>0</v>
      </c>
      <c r="N18" s="38">
        <f t="shared" si="3"/>
        <v>0</v>
      </c>
    </row>
    <row r="19" spans="1:14" ht="22.5" x14ac:dyDescent="0.2">
      <c r="A19" s="62"/>
      <c r="B19" s="35"/>
      <c r="C19" s="31" t="s">
        <v>48</v>
      </c>
      <c r="D19" s="30">
        <v>5651</v>
      </c>
      <c r="E19" s="36">
        <v>18000</v>
      </c>
      <c r="F19" s="36">
        <v>5406</v>
      </c>
      <c r="G19" s="36">
        <v>5406</v>
      </c>
      <c r="H19" s="65">
        <v>4</v>
      </c>
      <c r="I19" s="65">
        <v>1</v>
      </c>
      <c r="J19" s="65">
        <v>1</v>
      </c>
      <c r="K19" s="37">
        <f t="shared" si="0"/>
        <v>0.30033333333333334</v>
      </c>
      <c r="L19" s="37">
        <f t="shared" si="1"/>
        <v>1</v>
      </c>
      <c r="M19" s="37">
        <f t="shared" si="2"/>
        <v>0.25</v>
      </c>
      <c r="N19" s="38">
        <f t="shared" si="3"/>
        <v>1</v>
      </c>
    </row>
    <row r="20" spans="1:14" x14ac:dyDescent="0.2">
      <c r="A20" s="62" t="s">
        <v>61</v>
      </c>
      <c r="B20" s="35" t="s">
        <v>62</v>
      </c>
      <c r="C20" s="31" t="s">
        <v>55</v>
      </c>
      <c r="D20" s="30">
        <v>5151</v>
      </c>
      <c r="E20" s="36">
        <v>338381</v>
      </c>
      <c r="F20" s="36">
        <v>182950.04</v>
      </c>
      <c r="G20" s="36">
        <v>182950.04</v>
      </c>
      <c r="H20" s="65">
        <v>18</v>
      </c>
      <c r="I20" s="65">
        <v>9</v>
      </c>
      <c r="J20" s="65">
        <v>9</v>
      </c>
      <c r="K20" s="37">
        <f t="shared" si="0"/>
        <v>0.54066286227654625</v>
      </c>
      <c r="L20" s="37">
        <f t="shared" si="1"/>
        <v>1</v>
      </c>
      <c r="M20" s="37">
        <f t="shared" si="2"/>
        <v>0.5</v>
      </c>
      <c r="N20" s="38">
        <f t="shared" si="3"/>
        <v>1</v>
      </c>
    </row>
    <row r="21" spans="1:14" ht="22.5" x14ac:dyDescent="0.2">
      <c r="A21" s="62"/>
      <c r="B21" s="34"/>
      <c r="C21" s="31" t="s">
        <v>48</v>
      </c>
      <c r="D21" s="30">
        <v>5651</v>
      </c>
      <c r="E21" s="36">
        <v>6000</v>
      </c>
      <c r="F21" s="36">
        <v>0</v>
      </c>
      <c r="G21" s="36">
        <v>0</v>
      </c>
      <c r="H21" s="65">
        <v>1</v>
      </c>
      <c r="I21" s="65">
        <v>0</v>
      </c>
      <c r="J21" s="65">
        <v>0</v>
      </c>
      <c r="K21" s="37">
        <f t="shared" si="0"/>
        <v>0</v>
      </c>
      <c r="L21" s="37">
        <f t="shared" si="1"/>
        <v>0</v>
      </c>
      <c r="M21" s="37">
        <f t="shared" si="2"/>
        <v>0</v>
      </c>
      <c r="N21" s="38">
        <f t="shared" si="3"/>
        <v>0</v>
      </c>
    </row>
    <row r="22" spans="1:14" x14ac:dyDescent="0.2">
      <c r="A22" s="62"/>
      <c r="B22" s="34"/>
      <c r="C22" s="31" t="s">
        <v>49</v>
      </c>
      <c r="D22" s="30">
        <v>5691</v>
      </c>
      <c r="E22" s="36">
        <v>45000</v>
      </c>
      <c r="F22" s="36">
        <v>0</v>
      </c>
      <c r="G22" s="36">
        <v>0</v>
      </c>
      <c r="H22" s="65">
        <v>1</v>
      </c>
      <c r="I22" s="65">
        <v>0</v>
      </c>
      <c r="J22" s="65">
        <v>0</v>
      </c>
      <c r="K22" s="37">
        <f t="shared" si="0"/>
        <v>0</v>
      </c>
      <c r="L22" s="37">
        <f t="shared" si="1"/>
        <v>0</v>
      </c>
      <c r="M22" s="37">
        <f t="shared" si="2"/>
        <v>0</v>
      </c>
      <c r="N22" s="38">
        <f t="shared" si="3"/>
        <v>0</v>
      </c>
    </row>
    <row r="23" spans="1:14" x14ac:dyDescent="0.2">
      <c r="A23" s="62"/>
      <c r="B23" s="34"/>
      <c r="C23" s="31" t="s">
        <v>63</v>
      </c>
      <c r="D23" s="30">
        <v>5911</v>
      </c>
      <c r="E23" s="36">
        <v>115400</v>
      </c>
      <c r="F23" s="36">
        <v>0</v>
      </c>
      <c r="G23" s="36">
        <v>0</v>
      </c>
      <c r="H23" s="65">
        <v>15</v>
      </c>
      <c r="I23" s="65">
        <v>0</v>
      </c>
      <c r="J23" s="65">
        <v>0</v>
      </c>
      <c r="K23" s="37">
        <f t="shared" si="0"/>
        <v>0</v>
      </c>
      <c r="L23" s="37">
        <f t="shared" si="1"/>
        <v>0</v>
      </c>
      <c r="M23" s="37">
        <f t="shared" si="2"/>
        <v>0</v>
      </c>
      <c r="N23" s="38">
        <f t="shared" si="3"/>
        <v>0</v>
      </c>
    </row>
    <row r="24" spans="1:14" ht="22.5" x14ac:dyDescent="0.2">
      <c r="A24" s="62" t="s">
        <v>64</v>
      </c>
      <c r="B24" s="35" t="s">
        <v>65</v>
      </c>
      <c r="C24" s="31" t="s">
        <v>66</v>
      </c>
      <c r="D24" s="30">
        <v>5311</v>
      </c>
      <c r="E24" s="36">
        <v>0</v>
      </c>
      <c r="F24" s="36">
        <v>250427.19</v>
      </c>
      <c r="G24" s="36">
        <v>250427.19</v>
      </c>
      <c r="H24" s="65">
        <v>0</v>
      </c>
      <c r="I24" s="65">
        <v>6</v>
      </c>
      <c r="J24" s="65">
        <v>6</v>
      </c>
      <c r="K24" s="37">
        <f t="shared" si="0"/>
        <v>0</v>
      </c>
      <c r="L24" s="37">
        <f t="shared" si="1"/>
        <v>1</v>
      </c>
      <c r="M24" s="37">
        <f t="shared" si="2"/>
        <v>0</v>
      </c>
      <c r="N24" s="38">
        <f t="shared" si="3"/>
        <v>1</v>
      </c>
    </row>
    <row r="25" spans="1:14" x14ac:dyDescent="0.2">
      <c r="A25" s="62"/>
      <c r="B25" s="35"/>
      <c r="C25" s="31" t="s">
        <v>47</v>
      </c>
      <c r="D25" s="30">
        <v>5631</v>
      </c>
      <c r="E25" s="36">
        <v>0</v>
      </c>
      <c r="F25" s="36">
        <v>243050.4</v>
      </c>
      <c r="G25" s="36">
        <v>243050.4</v>
      </c>
      <c r="H25" s="65">
        <v>0</v>
      </c>
      <c r="I25" s="65">
        <v>4</v>
      </c>
      <c r="J25" s="65">
        <v>4</v>
      </c>
      <c r="K25" s="37">
        <f t="shared" si="0"/>
        <v>0</v>
      </c>
      <c r="L25" s="37">
        <f t="shared" si="1"/>
        <v>1</v>
      </c>
      <c r="M25" s="37">
        <f t="shared" si="2"/>
        <v>0</v>
      </c>
      <c r="N25" s="38">
        <f t="shared" si="3"/>
        <v>1</v>
      </c>
    </row>
    <row r="26" spans="1:14" ht="22.5" x14ac:dyDescent="0.2">
      <c r="A26" s="62" t="s">
        <v>67</v>
      </c>
      <c r="B26" s="35" t="s">
        <v>68</v>
      </c>
      <c r="C26" s="31" t="s">
        <v>69</v>
      </c>
      <c r="D26" s="30">
        <v>5641</v>
      </c>
      <c r="E26" s="36">
        <v>8600</v>
      </c>
      <c r="F26" s="36">
        <v>8600</v>
      </c>
      <c r="G26" s="36">
        <v>0</v>
      </c>
      <c r="H26" s="65">
        <v>1</v>
      </c>
      <c r="I26" s="65">
        <v>1</v>
      </c>
      <c r="J26" s="65">
        <v>0</v>
      </c>
      <c r="K26" s="37">
        <f t="shared" si="0"/>
        <v>0</v>
      </c>
      <c r="L26" s="37">
        <f t="shared" si="1"/>
        <v>0</v>
      </c>
      <c r="M26" s="37">
        <f t="shared" si="2"/>
        <v>0</v>
      </c>
      <c r="N26" s="38">
        <f t="shared" si="3"/>
        <v>0</v>
      </c>
    </row>
    <row r="27" spans="1:14" x14ac:dyDescent="0.2">
      <c r="A27" s="33"/>
      <c r="B27" s="35"/>
      <c r="C27" s="72"/>
      <c r="D27" s="39"/>
      <c r="E27" s="40"/>
      <c r="F27" s="40"/>
      <c r="G27" s="40"/>
      <c r="H27" s="40"/>
      <c r="I27" s="40"/>
      <c r="J27" s="40"/>
      <c r="K27" s="41"/>
      <c r="L27" s="41"/>
      <c r="M27" s="72"/>
      <c r="N27" s="73"/>
    </row>
    <row r="28" spans="1:14" x14ac:dyDescent="0.2">
      <c r="A28" s="47"/>
      <c r="B28" s="48"/>
      <c r="C28" s="49"/>
      <c r="D28" s="50"/>
      <c r="E28" s="49"/>
      <c r="F28" s="49"/>
      <c r="G28" s="49"/>
      <c r="H28" s="49"/>
      <c r="I28" s="49"/>
      <c r="J28" s="49"/>
      <c r="K28" s="49"/>
      <c r="L28" s="49"/>
      <c r="M28" s="74"/>
      <c r="N28" s="75"/>
    </row>
    <row r="29" spans="1:14" ht="11.25" customHeight="1" x14ac:dyDescent="0.2">
      <c r="A29" s="63" t="s">
        <v>70</v>
      </c>
      <c r="B29" s="64"/>
      <c r="C29" s="64"/>
      <c r="D29" s="64"/>
      <c r="E29" s="43">
        <f>SUM(E7:E26)</f>
        <v>1172681</v>
      </c>
      <c r="F29" s="43">
        <f>SUM(F7:F26)</f>
        <v>1046847.2100000001</v>
      </c>
      <c r="G29" s="43">
        <f>SUM(G7:G26)</f>
        <v>1038247.2100000001</v>
      </c>
      <c r="H29" s="43">
        <f>SUM(H7:H26)</f>
        <v>54</v>
      </c>
      <c r="I29" s="43">
        <f>SUM(I7:I26)</f>
        <v>39</v>
      </c>
      <c r="J29" s="43">
        <f>SUM(J7:J26)</f>
        <v>35</v>
      </c>
      <c r="K29" s="44">
        <f>IFERROR(G29/E29,0)</f>
        <v>0.88536201234606859</v>
      </c>
      <c r="L29" s="44">
        <f>IFERROR(G29/F29,0)</f>
        <v>0.99178485655036519</v>
      </c>
      <c r="M29" s="44">
        <f>IFERROR(J29/H29,0)</f>
        <v>0.64814814814814814</v>
      </c>
      <c r="N29" s="44">
        <f>IFERROR(J29/I29,0)</f>
        <v>0.89743589743589747</v>
      </c>
    </row>
    <row r="30" spans="1:14" x14ac:dyDescent="0.2">
      <c r="A30" s="67"/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68"/>
      <c r="N30" s="71"/>
    </row>
    <row r="31" spans="1:14" ht="12" x14ac:dyDescent="0.2">
      <c r="A31" s="80"/>
      <c r="B31" s="28" t="s">
        <v>71</v>
      </c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72"/>
      <c r="N31" s="73"/>
    </row>
    <row r="32" spans="1:14" ht="24" x14ac:dyDescent="0.2">
      <c r="A32" s="26"/>
      <c r="B32" s="52" t="s">
        <v>72</v>
      </c>
      <c r="C32" s="52"/>
      <c r="D32" s="24"/>
      <c r="E32" s="29"/>
      <c r="F32" s="29"/>
      <c r="G32" s="29"/>
      <c r="H32" s="29"/>
      <c r="I32" s="29"/>
      <c r="J32" s="29"/>
      <c r="K32" s="29"/>
      <c r="L32" s="29"/>
      <c r="M32" s="72"/>
      <c r="N32" s="73"/>
    </row>
    <row r="33" spans="1:14" x14ac:dyDescent="0.2">
      <c r="A33" s="45"/>
      <c r="B33" s="46"/>
      <c r="C33" s="46"/>
      <c r="D33" s="39"/>
      <c r="E33" s="29"/>
      <c r="F33" s="29"/>
      <c r="G33" s="29"/>
      <c r="H33" s="29"/>
      <c r="I33" s="29"/>
      <c r="J33" s="29"/>
      <c r="K33" s="29"/>
      <c r="L33" s="29"/>
      <c r="M33" s="72"/>
      <c r="N33" s="73"/>
    </row>
    <row r="34" spans="1:14" ht="22.5" x14ac:dyDescent="0.2">
      <c r="A34" s="62" t="s">
        <v>58</v>
      </c>
      <c r="B34" s="29" t="s">
        <v>59</v>
      </c>
      <c r="C34" s="29" t="s">
        <v>73</v>
      </c>
      <c r="D34" s="42">
        <v>6311</v>
      </c>
      <c r="E34" s="36">
        <v>60000</v>
      </c>
      <c r="F34" s="36">
        <v>0</v>
      </c>
      <c r="G34" s="36">
        <v>0</v>
      </c>
      <c r="H34" s="66">
        <v>1</v>
      </c>
      <c r="I34" s="66">
        <v>0</v>
      </c>
      <c r="J34" s="66">
        <v>0</v>
      </c>
      <c r="K34" s="37">
        <f t="shared" ref="K34:K43" si="4">IFERROR(G34/E34,0)</f>
        <v>0</v>
      </c>
      <c r="L34" s="37">
        <f t="shared" ref="L34:L43" si="5">IFERROR(G34/F34,0)</f>
        <v>0</v>
      </c>
      <c r="M34" s="37">
        <f t="shared" ref="M34:M43" si="6">IFERROR(J34/H34,0)</f>
        <v>0</v>
      </c>
      <c r="N34" s="38">
        <f t="shared" ref="N34:N43" si="7">IFERROR(J34/I34,0)</f>
        <v>0</v>
      </c>
    </row>
    <row r="35" spans="1:14" ht="22.5" x14ac:dyDescent="0.2">
      <c r="A35" s="62" t="s">
        <v>74</v>
      </c>
      <c r="B35" s="29" t="s">
        <v>75</v>
      </c>
      <c r="C35" s="29" t="s">
        <v>76</v>
      </c>
      <c r="D35" s="42">
        <v>6131</v>
      </c>
      <c r="E35" s="36">
        <v>0</v>
      </c>
      <c r="F35" s="36">
        <v>2132712.7599999998</v>
      </c>
      <c r="G35" s="36">
        <v>2132712.7599999998</v>
      </c>
      <c r="H35" s="66">
        <v>0</v>
      </c>
      <c r="I35" s="66">
        <v>6</v>
      </c>
      <c r="J35" s="66">
        <v>6</v>
      </c>
      <c r="K35" s="37">
        <f t="shared" si="4"/>
        <v>0</v>
      </c>
      <c r="L35" s="37">
        <f t="shared" si="5"/>
        <v>1</v>
      </c>
      <c r="M35" s="37">
        <f t="shared" si="6"/>
        <v>0</v>
      </c>
      <c r="N35" s="38">
        <f t="shared" si="7"/>
        <v>1</v>
      </c>
    </row>
    <row r="36" spans="1:14" ht="22.5" x14ac:dyDescent="0.2">
      <c r="A36" s="62"/>
      <c r="B36" s="29"/>
      <c r="C36" s="29" t="s">
        <v>77</v>
      </c>
      <c r="D36" s="42">
        <v>6161</v>
      </c>
      <c r="E36" s="36">
        <v>0</v>
      </c>
      <c r="F36" s="36">
        <v>14636.05</v>
      </c>
      <c r="G36" s="36">
        <v>14636.05</v>
      </c>
      <c r="H36" s="66">
        <v>0</v>
      </c>
      <c r="I36" s="66">
        <v>1</v>
      </c>
      <c r="J36" s="66">
        <v>1</v>
      </c>
      <c r="K36" s="37">
        <f t="shared" si="4"/>
        <v>0</v>
      </c>
      <c r="L36" s="37">
        <f t="shared" si="5"/>
        <v>1</v>
      </c>
      <c r="M36" s="37">
        <f t="shared" si="6"/>
        <v>0</v>
      </c>
      <c r="N36" s="38">
        <f t="shared" si="7"/>
        <v>1</v>
      </c>
    </row>
    <row r="37" spans="1:14" x14ac:dyDescent="0.2">
      <c r="A37" s="62"/>
      <c r="B37" s="29"/>
      <c r="C37" s="29" t="s">
        <v>73</v>
      </c>
      <c r="D37" s="42">
        <v>6311</v>
      </c>
      <c r="E37" s="36">
        <v>0</v>
      </c>
      <c r="F37" s="36">
        <v>707276.99</v>
      </c>
      <c r="G37" s="36">
        <v>0</v>
      </c>
      <c r="H37" s="66">
        <v>0</v>
      </c>
      <c r="I37" s="66">
        <v>3</v>
      </c>
      <c r="J37" s="66">
        <v>0</v>
      </c>
      <c r="K37" s="37">
        <f t="shared" si="4"/>
        <v>0</v>
      </c>
      <c r="L37" s="37">
        <f t="shared" si="5"/>
        <v>0</v>
      </c>
      <c r="M37" s="37">
        <f t="shared" si="6"/>
        <v>0</v>
      </c>
      <c r="N37" s="38">
        <f t="shared" si="7"/>
        <v>0</v>
      </c>
    </row>
    <row r="38" spans="1:14" ht="22.5" x14ac:dyDescent="0.2">
      <c r="A38" s="62" t="s">
        <v>78</v>
      </c>
      <c r="B38" s="29" t="s">
        <v>79</v>
      </c>
      <c r="C38" s="29" t="s">
        <v>76</v>
      </c>
      <c r="D38" s="42">
        <v>6131</v>
      </c>
      <c r="E38" s="36">
        <v>4513354</v>
      </c>
      <c r="F38" s="36">
        <v>6237124.8099999996</v>
      </c>
      <c r="G38" s="36">
        <v>4952500</v>
      </c>
      <c r="H38" s="66">
        <v>6</v>
      </c>
      <c r="I38" s="66">
        <v>6</v>
      </c>
      <c r="J38" s="66">
        <v>6</v>
      </c>
      <c r="K38" s="37">
        <f t="shared" si="4"/>
        <v>1.0972992590432746</v>
      </c>
      <c r="L38" s="37">
        <f t="shared" si="5"/>
        <v>0.79403573775846892</v>
      </c>
      <c r="M38" s="37">
        <f t="shared" si="6"/>
        <v>1</v>
      </c>
      <c r="N38" s="38">
        <f t="shared" si="7"/>
        <v>1</v>
      </c>
    </row>
    <row r="39" spans="1:14" ht="22.5" x14ac:dyDescent="0.2">
      <c r="A39" s="62"/>
      <c r="B39" s="29"/>
      <c r="C39" s="29" t="s">
        <v>77</v>
      </c>
      <c r="D39" s="42">
        <v>6161</v>
      </c>
      <c r="E39" s="36">
        <v>0</v>
      </c>
      <c r="F39" s="36">
        <v>74.88</v>
      </c>
      <c r="G39" s="36">
        <v>0</v>
      </c>
      <c r="H39" s="66">
        <v>0</v>
      </c>
      <c r="I39" s="66">
        <v>0</v>
      </c>
      <c r="J39" s="66">
        <v>0</v>
      </c>
      <c r="K39" s="37">
        <f t="shared" si="4"/>
        <v>0</v>
      </c>
      <c r="L39" s="37">
        <f t="shared" si="5"/>
        <v>0</v>
      </c>
      <c r="M39" s="37">
        <f t="shared" si="6"/>
        <v>0</v>
      </c>
      <c r="N39" s="38">
        <f t="shared" si="7"/>
        <v>0</v>
      </c>
    </row>
    <row r="40" spans="1:14" ht="22.5" x14ac:dyDescent="0.2">
      <c r="A40" s="62" t="s">
        <v>80</v>
      </c>
      <c r="B40" s="29" t="s">
        <v>81</v>
      </c>
      <c r="C40" s="29" t="s">
        <v>77</v>
      </c>
      <c r="D40" s="42">
        <v>6161</v>
      </c>
      <c r="E40" s="36">
        <v>2155173</v>
      </c>
      <c r="F40" s="36">
        <v>3334044.52</v>
      </c>
      <c r="G40" s="36">
        <v>3334044.52</v>
      </c>
      <c r="H40" s="66">
        <v>1</v>
      </c>
      <c r="I40" s="66">
        <v>2</v>
      </c>
      <c r="J40" s="66">
        <v>2</v>
      </c>
      <c r="K40" s="37">
        <f t="shared" si="4"/>
        <v>1.5469962364970238</v>
      </c>
      <c r="L40" s="37">
        <f t="shared" si="5"/>
        <v>1</v>
      </c>
      <c r="M40" s="37">
        <f t="shared" si="6"/>
        <v>2</v>
      </c>
      <c r="N40" s="38">
        <f t="shared" si="7"/>
        <v>1</v>
      </c>
    </row>
    <row r="41" spans="1:14" ht="22.5" x14ac:dyDescent="0.2">
      <c r="A41" s="62" t="s">
        <v>82</v>
      </c>
      <c r="B41" s="29" t="s">
        <v>83</v>
      </c>
      <c r="C41" s="29" t="s">
        <v>76</v>
      </c>
      <c r="D41" s="42">
        <v>6131</v>
      </c>
      <c r="E41" s="36">
        <v>4505000</v>
      </c>
      <c r="F41" s="36">
        <v>5006339.13</v>
      </c>
      <c r="G41" s="36">
        <v>0</v>
      </c>
      <c r="H41" s="66">
        <v>2</v>
      </c>
      <c r="I41" s="66">
        <v>2</v>
      </c>
      <c r="J41" s="66">
        <v>0</v>
      </c>
      <c r="K41" s="37">
        <f t="shared" si="4"/>
        <v>0</v>
      </c>
      <c r="L41" s="37">
        <f t="shared" si="5"/>
        <v>0</v>
      </c>
      <c r="M41" s="37">
        <f t="shared" si="6"/>
        <v>0</v>
      </c>
      <c r="N41" s="38">
        <f t="shared" si="7"/>
        <v>0</v>
      </c>
    </row>
    <row r="42" spans="1:14" ht="22.5" x14ac:dyDescent="0.2">
      <c r="A42" s="62" t="s">
        <v>84</v>
      </c>
      <c r="B42" s="29" t="s">
        <v>85</v>
      </c>
      <c r="C42" s="29" t="s">
        <v>86</v>
      </c>
      <c r="D42" s="42">
        <v>6171</v>
      </c>
      <c r="E42" s="36">
        <v>1724138</v>
      </c>
      <c r="F42" s="36">
        <v>3695266.48</v>
      </c>
      <c r="G42" s="36">
        <v>3335000</v>
      </c>
      <c r="H42" s="66">
        <v>2</v>
      </c>
      <c r="I42" s="66">
        <v>4</v>
      </c>
      <c r="J42" s="66">
        <v>4</v>
      </c>
      <c r="K42" s="37">
        <f t="shared" si="4"/>
        <v>1.9342999226280031</v>
      </c>
      <c r="L42" s="37">
        <f t="shared" si="5"/>
        <v>0.90250595404962508</v>
      </c>
      <c r="M42" s="37">
        <f t="shared" si="6"/>
        <v>2</v>
      </c>
      <c r="N42" s="38">
        <f t="shared" si="7"/>
        <v>1</v>
      </c>
    </row>
    <row r="43" spans="1:14" ht="22.5" x14ac:dyDescent="0.2">
      <c r="A43" s="62" t="s">
        <v>87</v>
      </c>
      <c r="B43" s="29" t="s">
        <v>88</v>
      </c>
      <c r="C43" s="29" t="s">
        <v>77</v>
      </c>
      <c r="D43" s="42">
        <v>6161</v>
      </c>
      <c r="E43" s="36">
        <v>281000</v>
      </c>
      <c r="F43" s="36">
        <v>281000</v>
      </c>
      <c r="G43" s="36">
        <v>0</v>
      </c>
      <c r="H43" s="66">
        <v>1</v>
      </c>
      <c r="I43" s="66">
        <v>0</v>
      </c>
      <c r="J43" s="66">
        <v>0</v>
      </c>
      <c r="K43" s="37">
        <f t="shared" si="4"/>
        <v>0</v>
      </c>
      <c r="L43" s="37">
        <f t="shared" si="5"/>
        <v>0</v>
      </c>
      <c r="M43" s="37">
        <f t="shared" si="6"/>
        <v>0</v>
      </c>
      <c r="N43" s="38">
        <f t="shared" si="7"/>
        <v>0</v>
      </c>
    </row>
    <row r="44" spans="1:14" x14ac:dyDescent="0.2">
      <c r="A44" s="33"/>
      <c r="B44" s="34"/>
      <c r="C44" s="29"/>
      <c r="D44" s="42"/>
      <c r="E44" s="40"/>
      <c r="F44" s="40"/>
      <c r="G44" s="40"/>
      <c r="H44" s="40"/>
      <c r="I44" s="40"/>
      <c r="J44" s="40"/>
      <c r="K44" s="41"/>
      <c r="L44" s="41"/>
      <c r="M44" s="72"/>
      <c r="N44" s="73"/>
    </row>
    <row r="45" spans="1:14" x14ac:dyDescent="0.2">
      <c r="A45" s="47"/>
      <c r="B45" s="48"/>
      <c r="C45" s="49"/>
      <c r="D45" s="50"/>
      <c r="E45" s="49"/>
      <c r="F45" s="49"/>
      <c r="G45" s="49"/>
      <c r="H45" s="49"/>
      <c r="I45" s="49"/>
      <c r="J45" s="49"/>
      <c r="K45" s="49"/>
      <c r="L45" s="49"/>
      <c r="M45" s="74"/>
      <c r="N45" s="75"/>
    </row>
    <row r="46" spans="1:14" ht="11.25" customHeight="1" x14ac:dyDescent="0.2">
      <c r="A46" s="53" t="s">
        <v>89</v>
      </c>
      <c r="B46" s="54"/>
      <c r="C46" s="54"/>
      <c r="D46" s="54"/>
      <c r="E46" s="43">
        <f>SUM(E34:E43)</f>
        <v>13238665</v>
      </c>
      <c r="F46" s="43">
        <f>SUM(F34:F43)</f>
        <v>21408475.620000001</v>
      </c>
      <c r="G46" s="43">
        <f>SUM(G34:G43)</f>
        <v>13768893.33</v>
      </c>
      <c r="H46" s="43">
        <f>SUM(H34:H43)</f>
        <v>13</v>
      </c>
      <c r="I46" s="43">
        <f>SUM(I34:I43)</f>
        <v>24</v>
      </c>
      <c r="J46" s="43">
        <f>SUM(J34:J43)</f>
        <v>19</v>
      </c>
      <c r="K46" s="44">
        <f>IFERROR(G46/E46,0)</f>
        <v>1.0400514953735893</v>
      </c>
      <c r="L46" s="44">
        <f>IFERROR(G46/F46,0)</f>
        <v>0.64315150571192325</v>
      </c>
      <c r="M46" s="44">
        <f>IFERROR(J46/H46,0)</f>
        <v>1.4615384615384615</v>
      </c>
      <c r="N46" s="44">
        <f>IFERROR(J46/I46,0)</f>
        <v>0.79166666666666663</v>
      </c>
    </row>
    <row r="47" spans="1:14" x14ac:dyDescent="0.2">
      <c r="A47" s="81"/>
      <c r="B47" s="82"/>
      <c r="C47" s="83"/>
      <c r="D47" s="84"/>
      <c r="E47" s="83"/>
      <c r="F47" s="83"/>
      <c r="G47" s="83"/>
      <c r="H47" s="83"/>
      <c r="I47" s="83"/>
      <c r="J47" s="83"/>
      <c r="K47" s="83"/>
      <c r="L47" s="83"/>
      <c r="M47" s="76"/>
      <c r="N47" s="77"/>
    </row>
    <row r="48" spans="1:14" ht="11.25" customHeight="1" x14ac:dyDescent="0.2">
      <c r="A48" s="55" t="s">
        <v>90</v>
      </c>
      <c r="B48" s="56"/>
      <c r="C48" s="56"/>
      <c r="D48" s="56"/>
      <c r="E48" s="51">
        <f>+E29+E46</f>
        <v>14411346</v>
      </c>
      <c r="F48" s="51">
        <f>+F29+F46</f>
        <v>22455322.830000002</v>
      </c>
      <c r="G48" s="51">
        <f>+G29+G46</f>
        <v>14807140.540000001</v>
      </c>
      <c r="H48" s="51">
        <f>+H29+H46</f>
        <v>67</v>
      </c>
      <c r="I48" s="51">
        <f>+I29+I46</f>
        <v>63</v>
      </c>
      <c r="J48" s="51">
        <f>+J29+J46</f>
        <v>54</v>
      </c>
      <c r="K48" s="44">
        <f>IFERROR(G48/E48,0)</f>
        <v>1.0274640925282066</v>
      </c>
      <c r="L48" s="44">
        <f>IFERROR(G48/F48,0)</f>
        <v>0.6594044829414728</v>
      </c>
      <c r="M48" s="44">
        <f>IFERROR(J48/H48,0)</f>
        <v>0.80597014925373134</v>
      </c>
      <c r="N48" s="44">
        <f>IFERROR(J48/I48,0)</f>
        <v>0.8571428571428571</v>
      </c>
    </row>
    <row r="49" spans="1:14" ht="12.75" x14ac:dyDescent="0.2">
      <c r="A49" s="85"/>
      <c r="B49" s="86"/>
      <c r="C49" s="86"/>
      <c r="D49" s="87"/>
      <c r="E49" s="86"/>
      <c r="F49" s="86"/>
      <c r="G49" s="86"/>
      <c r="H49" s="86"/>
      <c r="I49" s="86"/>
      <c r="J49" s="86"/>
      <c r="K49" s="86"/>
      <c r="L49" s="86"/>
      <c r="M49" s="76"/>
      <c r="N49" s="77"/>
    </row>
    <row r="50" spans="1:14" ht="12.75" x14ac:dyDescent="0.2">
      <c r="A50" s="57" t="s">
        <v>91</v>
      </c>
      <c r="B50" s="57"/>
      <c r="C50" s="58"/>
      <c r="D50" s="59"/>
      <c r="E50" s="58"/>
      <c r="F50" s="58"/>
      <c r="G50" s="58"/>
      <c r="H50" s="60"/>
      <c r="I50" s="60"/>
      <c r="J50" s="60"/>
      <c r="K50" s="60"/>
      <c r="L50" s="60"/>
    </row>
  </sheetData>
  <sheetProtection formatCells="0" formatColumns="0" formatRows="0" insertRows="0" deleteRows="0" autoFilter="0"/>
  <autoFilter ref="A3:N29"/>
  <mergeCells count="3">
    <mergeCell ref="A1:N1"/>
    <mergeCell ref="I4:J4"/>
    <mergeCell ref="B5:C5"/>
  </mergeCells>
  <dataValidations disablePrompts="1"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7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2021-02-24T19:18:32Z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